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ker\OneDrive\Belgeler\03_Akademik\tip fakultesi\nothesabi2022\"/>
    </mc:Choice>
  </mc:AlternateContent>
  <workbookProtection workbookAlgorithmName="SHA-512" workbookHashValue="JpwP6JYm91FXBdkP73PEafUblNJVOldBgg6V8uBwULr71xXmnm0ZkWPIXZF0qWEVO3gpHGa7iT88S5tLT/l4Uw==" workbookSaltValue="3N6gk578C4UaMVW8Ol+feA==" workbookSpinCount="100000" lockStructure="1"/>
  <bookViews>
    <workbookView xWindow="0" yWindow="0" windowWidth="28800" windowHeight="12315"/>
  </bookViews>
  <sheets>
    <sheet name="Sınıf1" sheetId="1" r:id="rId1"/>
    <sheet name="SaatlerAKT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M13" i="2" l="1"/>
  <c r="K6" i="2"/>
  <c r="K7" i="2"/>
  <c r="K8" i="2"/>
  <c r="K9" i="2"/>
  <c r="K5" i="2"/>
  <c r="B10" i="2"/>
  <c r="B10" i="1" s="1"/>
  <c r="L5" i="2" l="1"/>
  <c r="L9" i="2"/>
  <c r="K5" i="1"/>
  <c r="L8" i="2"/>
  <c r="K6" i="1"/>
  <c r="L7" i="2"/>
  <c r="K7" i="1"/>
  <c r="L6" i="2"/>
  <c r="K9" i="1"/>
  <c r="E11" i="2"/>
  <c r="K8" i="1"/>
  <c r="L8" i="1" l="1"/>
  <c r="L7" i="1"/>
  <c r="L9" i="1"/>
  <c r="L5" i="1"/>
  <c r="L10" i="1"/>
  <c r="L6" i="1"/>
  <c r="G14" i="1" l="1"/>
  <c r="L14" i="1" s="1"/>
  <c r="G18" i="1" l="1"/>
</calcChain>
</file>

<file path=xl/sharedStrings.xml><?xml version="1.0" encoding="utf-8"?>
<sst xmlns="http://schemas.openxmlformats.org/spreadsheetml/2006/main" count="54" uniqueCount="40">
  <si>
    <t>Ders Kurulu 1</t>
  </si>
  <si>
    <t>Teorik Notu</t>
  </si>
  <si>
    <t>ANA</t>
  </si>
  <si>
    <t>BİF</t>
  </si>
  <si>
    <t>TBİK</t>
  </si>
  <si>
    <t>TFİZ</t>
  </si>
  <si>
    <t>HİS</t>
  </si>
  <si>
    <t>TMİK</t>
  </si>
  <si>
    <t>TBİO</t>
  </si>
  <si>
    <t>Pratik notu</t>
  </si>
  <si>
    <t>Entegre Oturum</t>
  </si>
  <si>
    <t>Ders Kurulu 2</t>
  </si>
  <si>
    <t>Ders Kurulu 3</t>
  </si>
  <si>
    <t>Ders Kurulu 4</t>
  </si>
  <si>
    <t>Ders Kurulu 5</t>
  </si>
  <si>
    <t>TBL Notu</t>
  </si>
  <si>
    <t>SBET Notu</t>
  </si>
  <si>
    <t>Kurul Pratik Notu</t>
  </si>
  <si>
    <t>Teorik Saati</t>
  </si>
  <si>
    <t>Pratik saati</t>
  </si>
  <si>
    <t>SBET Saati</t>
  </si>
  <si>
    <t>TBL Saati</t>
  </si>
  <si>
    <t>AKTS</t>
  </si>
  <si>
    <t>Ent.Otu. Saati</t>
  </si>
  <si>
    <t>Ent Otu. Top</t>
  </si>
  <si>
    <t>HU toplam</t>
  </si>
  <si>
    <t>KSSN</t>
  </si>
  <si>
    <t>HU Notu</t>
  </si>
  <si>
    <t>Toplam Pratik</t>
  </si>
  <si>
    <t>Ent Otu Notu</t>
  </si>
  <si>
    <t>Toplam Saat</t>
  </si>
  <si>
    <t>Yıl içi değerlendirme notu (YİDN)</t>
  </si>
  <si>
    <t>Toplam</t>
  </si>
  <si>
    <t>Yıl sonu sınav notu</t>
  </si>
  <si>
    <t>Sınıf geçme notu</t>
  </si>
  <si>
    <t>Finalsiz geçme</t>
  </si>
  <si>
    <t>Finalsiz geçme Evet ise</t>
  </si>
  <si>
    <t>Çukurova Üniversitesi Tıp Fakültesi 1. Sınıf MED-100 Ders Notu Hesabı</t>
  </si>
  <si>
    <t>NOT: Burada verilen hesaplamalar Ç.Ü.Tıp Fakültesi Eğitim-Öğretim ve Sınav Yönergesi esas alınarak yapılmıştır.</t>
  </si>
  <si>
    <t>Öğrenci işleri sistemi ile uyumsuzluklar olması halinde Öğrenci İşleri Sistemindeki değerler dikkate alınacaktır.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</si>
</sst>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2" fontId="0" fillId="0" borderId="2" xfId="0" applyNumberFormat="1" applyBorder="1"/>
    <xf numFmtId="2" fontId="0" fillId="0" borderId="2" xfId="0" applyNumberFormat="1" applyBorder="1" applyAlignment="1">
      <alignment horizontal="center" vertical="center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B5" sqref="B5"/>
    </sheetView>
  </sheetViews>
  <sheetFormatPr defaultRowHeight="15" x14ac:dyDescent="0.25"/>
  <cols>
    <col min="1" max="1" width="12.7109375" bestFit="1" customWidth="1"/>
    <col min="2" max="2" width="8.85546875" customWidth="1"/>
    <col min="3" max="3" width="9.5703125" customWidth="1"/>
    <col min="4" max="10" width="9.140625" style="4"/>
    <col min="11" max="11" width="11.42578125" customWidth="1"/>
  </cols>
  <sheetData>
    <row r="1" spans="1:12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8"/>
      <c r="B3" s="16" t="s">
        <v>1</v>
      </c>
      <c r="C3" s="16" t="s">
        <v>10</v>
      </c>
      <c r="D3" s="15" t="s">
        <v>9</v>
      </c>
      <c r="E3" s="15"/>
      <c r="F3" s="15"/>
      <c r="G3" s="15"/>
      <c r="H3" s="15"/>
      <c r="I3" s="15"/>
      <c r="J3" s="15"/>
      <c r="K3" s="16" t="s">
        <v>17</v>
      </c>
      <c r="L3" s="18" t="s">
        <v>26</v>
      </c>
    </row>
    <row r="4" spans="1:12" x14ac:dyDescent="0.25">
      <c r="A4" s="18"/>
      <c r="B4" s="16"/>
      <c r="C4" s="16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16"/>
      <c r="L4" s="18"/>
    </row>
    <row r="5" spans="1:12" x14ac:dyDescent="0.25">
      <c r="A5" s="1" t="s">
        <v>0</v>
      </c>
      <c r="B5" s="5"/>
      <c r="C5" s="5"/>
      <c r="D5" s="6"/>
      <c r="E5" s="6"/>
      <c r="F5" s="7"/>
      <c r="G5" s="6"/>
      <c r="H5" s="6"/>
      <c r="I5" s="6"/>
      <c r="J5" s="7"/>
      <c r="K5" s="8">
        <f>(F5*SaatlerAKTS!F5+J5*SaatlerAKTS!J5)/SaatlerAKTS!K5</f>
        <v>0</v>
      </c>
      <c r="L5" s="8">
        <f>(B5*SaatlerAKTS!B5+Sınıf1!K5*SaatlerAKTS!K5)/SaatlerAKTS!L5</f>
        <v>0</v>
      </c>
    </row>
    <row r="6" spans="1:12" x14ac:dyDescent="0.25">
      <c r="A6" s="1" t="s">
        <v>11</v>
      </c>
      <c r="B6" s="5"/>
      <c r="C6" s="5"/>
      <c r="D6" s="6"/>
      <c r="E6" s="6"/>
      <c r="F6" s="7"/>
      <c r="G6" s="6"/>
      <c r="H6" s="7"/>
      <c r="I6" s="6"/>
      <c r="J6" s="6"/>
      <c r="K6" s="8">
        <f>(F6*SaatlerAKTS!F6+Sınıf1!H6*SaatlerAKTS!H6)/SaatlerAKTS!K6</f>
        <v>0</v>
      </c>
      <c r="L6" s="8">
        <f>(B6*SaatlerAKTS!B6+Sınıf1!K6*SaatlerAKTS!K6)/SaatlerAKTS!L6</f>
        <v>0</v>
      </c>
    </row>
    <row r="7" spans="1:12" x14ac:dyDescent="0.25">
      <c r="A7" s="1" t="s">
        <v>12</v>
      </c>
      <c r="B7" s="5"/>
      <c r="C7" s="5"/>
      <c r="D7" s="6"/>
      <c r="E7" s="6"/>
      <c r="F7" s="7"/>
      <c r="G7" s="6"/>
      <c r="H7" s="6"/>
      <c r="I7" s="7"/>
      <c r="J7" s="7"/>
      <c r="K7" s="8">
        <f>(F7*SaatlerAKTS!F7+Sınıf1!I7*SaatlerAKTS!I7+Sınıf1!J7*SaatlerAKTS!J7)/SaatlerAKTS!K7</f>
        <v>0</v>
      </c>
      <c r="L7" s="8">
        <f>(B7*SaatlerAKTS!B7+Sınıf1!K7*SaatlerAKTS!K7)/SaatlerAKTS!L7</f>
        <v>0</v>
      </c>
    </row>
    <row r="8" spans="1:12" x14ac:dyDescent="0.25">
      <c r="A8" s="1" t="s">
        <v>13</v>
      </c>
      <c r="B8" s="5"/>
      <c r="C8" s="5"/>
      <c r="D8" s="7"/>
      <c r="E8" s="7"/>
      <c r="F8" s="6"/>
      <c r="G8" s="6"/>
      <c r="H8" s="7"/>
      <c r="I8" s="6"/>
      <c r="J8" s="6"/>
      <c r="K8" s="8">
        <f>(D8*SaatlerAKTS!D8+Sınıf1!E8*SaatlerAKTS!E8+Sınıf1!H8*SaatlerAKTS!H8)/SaatlerAKTS!K8</f>
        <v>0</v>
      </c>
      <c r="L8" s="8">
        <f>(B8*SaatlerAKTS!B8+Sınıf1!K8*SaatlerAKTS!K8)/SaatlerAKTS!L8</f>
        <v>0</v>
      </c>
    </row>
    <row r="9" spans="1:12" x14ac:dyDescent="0.25">
      <c r="A9" s="1" t="s">
        <v>14</v>
      </c>
      <c r="B9" s="5"/>
      <c r="C9" s="5"/>
      <c r="D9" s="7"/>
      <c r="E9" s="6"/>
      <c r="F9" s="7"/>
      <c r="G9" s="7"/>
      <c r="H9" s="7"/>
      <c r="I9" s="7"/>
      <c r="J9" s="6"/>
      <c r="K9" s="8">
        <f>(D9*SaatlerAKTS!D9+Sınıf1!F9*SaatlerAKTS!F9+Sınıf1!G9*SaatlerAKTS!G9+Sınıf1!H9*SaatlerAKTS!H9+Sınıf1!I9*SaatlerAKTS!I9)/SaatlerAKTS!K9</f>
        <v>0</v>
      </c>
      <c r="L9" s="8">
        <f>(B9*SaatlerAKTS!B9+Sınıf1!K9*SaatlerAKTS!K9)/SaatlerAKTS!L9</f>
        <v>0</v>
      </c>
    </row>
    <row r="10" spans="1:12" x14ac:dyDescent="0.25">
      <c r="A10" s="1" t="s">
        <v>29</v>
      </c>
      <c r="B10" s="8">
        <f>(Sınıf1!C5*SaatlerAKTS!C5+Sınıf1!C6*SaatlerAKTS!C6+Sınıf1!C7*SaatlerAKTS!C7+Sınıf1!C8*SaatlerAKTS!C8+Sınıf1!C9*SaatlerAKTS!C9)/SaatlerAKTS!B10</f>
        <v>0</v>
      </c>
      <c r="C10" s="3"/>
      <c r="D10" s="3"/>
      <c r="E10" s="3"/>
      <c r="F10" s="3"/>
      <c r="G10" s="3"/>
      <c r="H10" s="3"/>
      <c r="I10" s="3"/>
      <c r="J10" s="3"/>
      <c r="K10" s="11" t="s">
        <v>27</v>
      </c>
      <c r="L10" s="14">
        <f>(B10*SaatlerAKTS!B10+Sınıf1!B11*SaatlerAKTS!B11+Sınıf1!B12*SaatlerAKTS!B12)/SaatlerAKTS!E11</f>
        <v>0</v>
      </c>
    </row>
    <row r="11" spans="1:12" x14ac:dyDescent="0.25">
      <c r="A11" s="1" t="s">
        <v>16</v>
      </c>
      <c r="B11" s="5"/>
      <c r="C11" s="3"/>
      <c r="D11" s="3"/>
      <c r="E11" s="3"/>
      <c r="F11" s="3"/>
      <c r="G11" s="3"/>
      <c r="H11" s="3"/>
      <c r="I11" s="3"/>
      <c r="J11" s="3"/>
      <c r="K11" s="12"/>
      <c r="L11" s="14"/>
    </row>
    <row r="12" spans="1:12" x14ac:dyDescent="0.25">
      <c r="A12" s="1" t="s">
        <v>15</v>
      </c>
      <c r="B12" s="5"/>
      <c r="C12" s="3"/>
      <c r="D12" s="3"/>
      <c r="E12" s="3"/>
      <c r="F12" s="3"/>
      <c r="G12" s="3"/>
      <c r="H12" s="3"/>
      <c r="I12" s="3"/>
      <c r="J12" s="3"/>
      <c r="K12" s="13"/>
      <c r="L12" s="14"/>
    </row>
    <row r="13" spans="1:12" ht="25.5" customHeight="1" x14ac:dyDescent="0.25"/>
    <row r="14" spans="1:12" ht="24.95" customHeight="1" x14ac:dyDescent="0.25">
      <c r="C14" s="15" t="s">
        <v>31</v>
      </c>
      <c r="D14" s="15"/>
      <c r="E14" s="15"/>
      <c r="F14" s="15"/>
      <c r="G14" s="14">
        <f>(L5*SaatlerAKTS!M5+Sınıf1!L6*SaatlerAKTS!M6+Sınıf1!L7*SaatlerAKTS!M7+Sınıf1!L8*SaatlerAKTS!M8+Sınıf1!L9*SaatlerAKTS!M9+Sınıf1!L10*SaatlerAKTS!M11)/SaatlerAKTS!M13</f>
        <v>0</v>
      </c>
      <c r="H14" s="14"/>
      <c r="J14" s="15" t="s">
        <v>35</v>
      </c>
      <c r="K14" s="15"/>
      <c r="L14" s="2" t="str">
        <f>IF(AND(G14&gt;=79.5,MIN(L5:L9)&gt;=60),"Evet","Hayır")</f>
        <v>Hayır</v>
      </c>
    </row>
    <row r="15" spans="1:12" x14ac:dyDescent="0.25">
      <c r="C15" s="4"/>
    </row>
    <row r="16" spans="1:12" ht="24.95" customHeight="1" x14ac:dyDescent="0.25">
      <c r="C16" s="15" t="s">
        <v>33</v>
      </c>
      <c r="D16" s="15"/>
      <c r="E16" s="15"/>
      <c r="F16" s="15"/>
      <c r="G16" s="17"/>
      <c r="H16" s="17"/>
      <c r="J16" s="15" t="s">
        <v>36</v>
      </c>
      <c r="K16" s="15"/>
      <c r="L16" s="15"/>
    </row>
    <row r="17" spans="1:12" x14ac:dyDescent="0.25">
      <c r="C17" s="4"/>
    </row>
    <row r="18" spans="1:12" ht="24.95" customHeight="1" x14ac:dyDescent="0.25">
      <c r="C18" s="15" t="s">
        <v>34</v>
      </c>
      <c r="D18" s="15"/>
      <c r="E18" s="15"/>
      <c r="F18" s="15"/>
      <c r="G18" s="14">
        <f>G14*0.65+G16*0.35</f>
        <v>0</v>
      </c>
      <c r="H18" s="14"/>
      <c r="J18" s="15" t="s">
        <v>34</v>
      </c>
      <c r="K18" s="15"/>
      <c r="L18" s="9">
        <f>IF(L14="Evet",G14,G18)</f>
        <v>0</v>
      </c>
    </row>
    <row r="22" spans="1:12" x14ac:dyDescent="0.25">
      <c r="A22" s="10" t="s">
        <v>38</v>
      </c>
    </row>
    <row r="23" spans="1:12" x14ac:dyDescent="0.25">
      <c r="A23" s="10" t="s">
        <v>39</v>
      </c>
    </row>
  </sheetData>
  <sheetProtection algorithmName="SHA-512" hashValue="pbqNzROv4vhfmgLK5P7zSSKPqe3Zpba4RhRx9aGnYBvoBAXsvYGH0Tix7Oxa5pCqK3yU5f0P1INL8VwmVM5gpw==" saltValue="P5lb6J/wLgG8G+7MO/1Uzw==" spinCount="100000" sheet="1" objects="1" scenarios="1"/>
  <mergeCells count="18">
    <mergeCell ref="A3:A4"/>
    <mergeCell ref="K3:K4"/>
    <mergeCell ref="L3:L4"/>
    <mergeCell ref="A1:L2"/>
    <mergeCell ref="B3:B4"/>
    <mergeCell ref="C16:F16"/>
    <mergeCell ref="C18:F18"/>
    <mergeCell ref="G16:H16"/>
    <mergeCell ref="G18:H18"/>
    <mergeCell ref="J14:K14"/>
    <mergeCell ref="J18:K18"/>
    <mergeCell ref="J16:L16"/>
    <mergeCell ref="K10:K12"/>
    <mergeCell ref="L10:L12"/>
    <mergeCell ref="C14:F14"/>
    <mergeCell ref="G14:H14"/>
    <mergeCell ref="D3:J3"/>
    <mergeCell ref="C3:C4"/>
  </mergeCells>
  <dataValidations count="3">
    <dataValidation type="textLength" operator="equal" allowBlank="1" showInputMessage="1" showErrorMessage="1" error="Bu hücreye giriş yapamayın!!" sqref="G5:I5 D5:E7 E9:E12 F8:G8 G6:G7 H7 I6:J6 I8:J8 J9 C10:D12 F10:J12">
      <formula1>0</formula1>
    </dataValidation>
    <dataValidation type="decimal" allowBlank="1" showInputMessage="1" showErrorMessage="1" errorTitle="Hatalı not girişi" error="Lütfen 0 ile 100 arasında bir sayı giriniz." sqref="G16:H16">
      <formula1>0</formula1>
      <formula2>100</formula2>
    </dataValidation>
    <dataValidation type="decimal" allowBlank="1" showInputMessage="1" showErrorMessage="1" errorTitle="Hatalı not girişi" error="Lütfen 0 ile 100 arasında bir sayı giriniz." sqref="B5 B6:B9 C5:C9 B11:B12 D8:D9 E8 F5:F7 H6 J5 I7:J7 H8 F9:I9">
      <formula1>0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E8" sqref="E8"/>
    </sheetView>
  </sheetViews>
  <sheetFormatPr defaultRowHeight="15" x14ac:dyDescent="0.25"/>
  <cols>
    <col min="1" max="1" width="12.7109375" bestFit="1" customWidth="1"/>
    <col min="3" max="3" width="9.85546875" customWidth="1"/>
  </cols>
  <sheetData>
    <row r="1" spans="1:13" x14ac:dyDescent="0.25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8" customHeight="1" x14ac:dyDescent="0.25">
      <c r="A3" s="18"/>
      <c r="B3" s="16" t="s">
        <v>18</v>
      </c>
      <c r="C3" s="16" t="s">
        <v>23</v>
      </c>
      <c r="D3" s="1" t="s">
        <v>19</v>
      </c>
      <c r="E3" s="1"/>
      <c r="F3" s="1"/>
      <c r="G3" s="1"/>
      <c r="H3" s="1"/>
      <c r="I3" s="1"/>
      <c r="J3" s="1"/>
      <c r="K3" s="16" t="s">
        <v>28</v>
      </c>
      <c r="L3" s="16" t="s">
        <v>30</v>
      </c>
      <c r="M3" s="18" t="s">
        <v>22</v>
      </c>
    </row>
    <row r="4" spans="1:13" x14ac:dyDescent="0.25">
      <c r="A4" s="18"/>
      <c r="B4" s="16"/>
      <c r="C4" s="16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6"/>
      <c r="L4" s="16"/>
      <c r="M4" s="18"/>
    </row>
    <row r="5" spans="1:13" x14ac:dyDescent="0.25">
      <c r="A5" s="1" t="s">
        <v>0</v>
      </c>
      <c r="B5" s="1">
        <v>97</v>
      </c>
      <c r="C5" s="1">
        <v>2</v>
      </c>
      <c r="D5" s="1">
        <v>0</v>
      </c>
      <c r="E5" s="1">
        <v>0</v>
      </c>
      <c r="F5" s="1">
        <v>8</v>
      </c>
      <c r="G5" s="1">
        <v>0</v>
      </c>
      <c r="H5" s="1">
        <v>0</v>
      </c>
      <c r="I5" s="1">
        <v>0</v>
      </c>
      <c r="J5" s="1">
        <v>8</v>
      </c>
      <c r="K5" s="1">
        <f>SUM(D5:J5)</f>
        <v>16</v>
      </c>
      <c r="L5" s="1">
        <f>B5+K5</f>
        <v>113</v>
      </c>
      <c r="M5" s="1">
        <v>8</v>
      </c>
    </row>
    <row r="6" spans="1:13" x14ac:dyDescent="0.25">
      <c r="A6" s="1" t="s">
        <v>11</v>
      </c>
      <c r="B6" s="1">
        <v>91</v>
      </c>
      <c r="C6" s="1">
        <v>2</v>
      </c>
      <c r="D6" s="1">
        <v>0</v>
      </c>
      <c r="E6" s="1">
        <v>0</v>
      </c>
      <c r="F6" s="1">
        <v>8</v>
      </c>
      <c r="G6" s="1">
        <v>0</v>
      </c>
      <c r="H6" s="1">
        <v>5</v>
      </c>
      <c r="I6" s="1">
        <v>0</v>
      </c>
      <c r="J6" s="1">
        <v>0</v>
      </c>
      <c r="K6" s="1">
        <f t="shared" ref="K6:K9" si="0">SUM(D6:J6)</f>
        <v>13</v>
      </c>
      <c r="L6" s="1">
        <f t="shared" ref="L6:L9" si="1">B6+K6</f>
        <v>104</v>
      </c>
      <c r="M6" s="1">
        <v>8</v>
      </c>
    </row>
    <row r="7" spans="1:13" x14ac:dyDescent="0.25">
      <c r="A7" s="1" t="s">
        <v>12</v>
      </c>
      <c r="B7" s="1">
        <v>93</v>
      </c>
      <c r="C7" s="1">
        <v>2</v>
      </c>
      <c r="D7" s="1">
        <v>0</v>
      </c>
      <c r="E7" s="1">
        <v>0</v>
      </c>
      <c r="F7" s="1">
        <v>2</v>
      </c>
      <c r="G7" s="1">
        <v>0</v>
      </c>
      <c r="H7" s="1">
        <v>0</v>
      </c>
      <c r="I7" s="1">
        <v>2</v>
      </c>
      <c r="J7" s="1">
        <v>12</v>
      </c>
      <c r="K7" s="1">
        <f t="shared" si="0"/>
        <v>16</v>
      </c>
      <c r="L7" s="1">
        <f t="shared" si="1"/>
        <v>109</v>
      </c>
      <c r="M7" s="1">
        <v>7</v>
      </c>
    </row>
    <row r="8" spans="1:13" x14ac:dyDescent="0.25">
      <c r="A8" s="1" t="s">
        <v>13</v>
      </c>
      <c r="B8" s="1">
        <v>83</v>
      </c>
      <c r="C8" s="1">
        <v>4</v>
      </c>
      <c r="D8" s="1">
        <v>16</v>
      </c>
      <c r="E8" s="1">
        <v>12</v>
      </c>
      <c r="F8" s="1">
        <v>0</v>
      </c>
      <c r="G8" s="1">
        <v>0</v>
      </c>
      <c r="H8" s="1">
        <v>11</v>
      </c>
      <c r="I8" s="1">
        <v>0</v>
      </c>
      <c r="J8" s="1">
        <v>0</v>
      </c>
      <c r="K8" s="1">
        <f t="shared" si="0"/>
        <v>39</v>
      </c>
      <c r="L8" s="1">
        <f t="shared" si="1"/>
        <v>122</v>
      </c>
      <c r="M8" s="1">
        <v>8</v>
      </c>
    </row>
    <row r="9" spans="1:13" x14ac:dyDescent="0.25">
      <c r="A9" s="1" t="s">
        <v>14</v>
      </c>
      <c r="B9" s="1">
        <v>91</v>
      </c>
      <c r="C9" s="1">
        <v>4</v>
      </c>
      <c r="D9" s="1">
        <v>20</v>
      </c>
      <c r="E9" s="1">
        <v>0</v>
      </c>
      <c r="F9" s="1">
        <v>2</v>
      </c>
      <c r="G9" s="1">
        <v>12</v>
      </c>
      <c r="H9" s="1">
        <v>4</v>
      </c>
      <c r="I9" s="1">
        <v>2</v>
      </c>
      <c r="J9" s="1">
        <v>0</v>
      </c>
      <c r="K9" s="1">
        <f t="shared" si="0"/>
        <v>40</v>
      </c>
      <c r="L9" s="1">
        <f t="shared" si="1"/>
        <v>131</v>
      </c>
      <c r="M9" s="1">
        <v>9</v>
      </c>
    </row>
    <row r="10" spans="1:13" x14ac:dyDescent="0.25">
      <c r="A10" s="1" t="s">
        <v>24</v>
      </c>
      <c r="B10" s="1">
        <f>SUM(C5:C9)</f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 t="s">
        <v>20</v>
      </c>
      <c r="B11" s="1">
        <v>28</v>
      </c>
      <c r="C11" s="18" t="s">
        <v>25</v>
      </c>
      <c r="D11" s="18"/>
      <c r="E11" s="1">
        <f>SUM(B10:B12)</f>
        <v>50</v>
      </c>
      <c r="F11" s="1"/>
      <c r="G11" s="1"/>
      <c r="H11" s="1"/>
      <c r="I11" s="1"/>
      <c r="J11" s="1"/>
      <c r="K11" s="1"/>
      <c r="L11" s="1"/>
      <c r="M11" s="1">
        <v>8</v>
      </c>
    </row>
    <row r="12" spans="1:13" x14ac:dyDescent="0.25">
      <c r="A12" s="1" t="s">
        <v>21</v>
      </c>
      <c r="B12" s="1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32</v>
      </c>
      <c r="M13" s="1">
        <f>SUM(M5:M11)</f>
        <v>48</v>
      </c>
    </row>
  </sheetData>
  <mergeCells count="8">
    <mergeCell ref="C11:D11"/>
    <mergeCell ref="K3:K4"/>
    <mergeCell ref="L3:L4"/>
    <mergeCell ref="A1:M2"/>
    <mergeCell ref="B3:B4"/>
    <mergeCell ref="C3:C4"/>
    <mergeCell ref="M3:M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Sınıf1</vt:lpstr>
      <vt:lpstr>SaatlerAKTS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</dc:creator>
  <cp:lastModifiedBy>İlker Ünal</cp:lastModifiedBy>
  <dcterms:created xsi:type="dcterms:W3CDTF">2022-03-03T06:19:48Z</dcterms:created>
  <dcterms:modified xsi:type="dcterms:W3CDTF">2022-04-08T13:34:14Z</dcterms:modified>
</cp:coreProperties>
</file>